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B30" i="1"/>
  <c r="C12" i="1"/>
  <c r="C8" i="1"/>
  <c r="C30" i="1"/>
  <c r="I30" i="1"/>
  <c r="F30" i="1"/>
  <c r="E30" i="1"/>
  <c r="G30" i="1"/>
  <c r="D18" i="1"/>
  <c r="E18" i="1"/>
  <c r="D19" i="1"/>
  <c r="E19" i="1"/>
  <c r="F18" i="1"/>
  <c r="G18" i="1"/>
  <c r="D17" i="1"/>
  <c r="E17" i="1"/>
  <c r="F17" i="1"/>
  <c r="G17" i="1"/>
  <c r="D16" i="1"/>
  <c r="E16" i="1"/>
  <c r="F16" i="1"/>
  <c r="G16" i="1"/>
  <c r="D8" i="1"/>
  <c r="D12" i="1"/>
  <c r="D4" i="1"/>
</calcChain>
</file>

<file path=xl/sharedStrings.xml><?xml version="1.0" encoding="utf-8"?>
<sst xmlns="http://schemas.openxmlformats.org/spreadsheetml/2006/main" count="50" uniqueCount="44">
  <si>
    <t>$ Now</t>
  </si>
  <si>
    <t>Charlie's Wealth</t>
  </si>
  <si>
    <t>In one year at 5.5%</t>
  </si>
  <si>
    <t>Charlie Can Spend Now</t>
  </si>
  <si>
    <t>Investment</t>
  </si>
  <si>
    <t>Future</t>
  </si>
  <si>
    <t>Cash Flow</t>
  </si>
  <si>
    <t>% Profit Margin</t>
  </si>
  <si>
    <t>Profit</t>
  </si>
  <si>
    <t>Profit Margin Increase</t>
  </si>
  <si>
    <t>From Larger Investment</t>
  </si>
  <si>
    <t>Percentage</t>
  </si>
  <si>
    <t>*</t>
  </si>
  <si>
    <t>at $1 million level.</t>
  </si>
  <si>
    <t>Percentage Point</t>
  </si>
  <si>
    <t xml:space="preserve">* Diminishing Marginal Utility is reached at $2 million because both the percentage point and percentage profit margin increases peak at the $2 million level -- goes up from $3 million and down </t>
  </si>
  <si>
    <t>Current</t>
  </si>
  <si>
    <t>Charlie Can Spend A Year From Now</t>
  </si>
  <si>
    <t>Answer #5b - Best Borrowing Strategy?</t>
  </si>
  <si>
    <t>Yes</t>
  </si>
  <si>
    <t>Answer #5a - Can Charlie Buy A $3.8-million-Yacht?</t>
  </si>
  <si>
    <t>CHARLIES'S WEALTH</t>
  </si>
  <si>
    <t>Answer #2 - How Much Can He Spend Now?</t>
  </si>
  <si>
    <t>In One Year Invested At 5.5%</t>
  </si>
  <si>
    <t>Loan @ 5% Interext</t>
  </si>
  <si>
    <t xml:space="preserve">$2,000,000 in website, $2,000,000 down on a yacht and finance $1,800,000 of the yacht by putting website stock up as collateral. </t>
  </si>
  <si>
    <t>Cash</t>
  </si>
  <si>
    <t>Proceeds From</t>
  </si>
  <si>
    <t>Yacht Payment</t>
  </si>
  <si>
    <t>Present Value</t>
  </si>
  <si>
    <t>of Yacht</t>
  </si>
  <si>
    <t>Value of Stock</t>
  </si>
  <si>
    <t>Mortgage</t>
  </si>
  <si>
    <t>On Yacht</t>
  </si>
  <si>
    <t>Investment In</t>
  </si>
  <si>
    <t>Website</t>
  </si>
  <si>
    <t>Present Value of $1m</t>
  </si>
  <si>
    <t>Proceeds From $1 Million</t>
  </si>
  <si>
    <t xml:space="preserve">$1 Million Loan </t>
  </si>
  <si>
    <t>Answer #1 - Charlie's Wealth Today?</t>
  </si>
  <si>
    <t>Answer #3 - How Much Can He Spend A Year From Now?</t>
  </si>
  <si>
    <t>Answer #4 - What Is The Optimal Investment?</t>
  </si>
  <si>
    <t>Answer #6  - After Investment and Purchase, Charlie's Wealth</t>
  </si>
  <si>
    <t>PV $1m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</si>
</sst>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0" borderId="0" xfId="0" applyFont="1" applyFill="1" applyBorder="1"/>
    <xf numFmtId="0" fontId="1" fillId="2" borderId="1" xfId="0" applyFont="1" applyFill="1" applyBorder="1"/>
    <xf numFmtId="164" fontId="1" fillId="0" borderId="0" xfId="0" applyNumberFormat="1" applyFont="1"/>
    <xf numFmtId="0" fontId="1" fillId="2" borderId="0" xfId="0" applyFont="1" applyFill="1" applyBorder="1"/>
    <xf numFmtId="9" fontId="0" fillId="0" borderId="0" xfId="0" applyNumberFormat="1"/>
    <xf numFmtId="164" fontId="1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9" fontId="0" fillId="3" borderId="0" xfId="0" applyNumberFormat="1" applyFill="1"/>
    <xf numFmtId="2" fontId="0" fillId="0" borderId="0" xfId="0" applyNumberFormat="1"/>
    <xf numFmtId="164" fontId="0" fillId="4" borderId="0" xfId="0" applyNumberFormat="1" applyFill="1"/>
    <xf numFmtId="164" fontId="0" fillId="0" borderId="0" xfId="0" applyNumberFormat="1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5" sqref="C5"/>
    </sheetView>
  </sheetViews>
  <sheetFormatPr baseColWidth="10" defaultRowHeight="15" x14ac:dyDescent="0"/>
  <cols>
    <col min="1" max="1" width="53.33203125" customWidth="1"/>
    <col min="2" max="2" width="14.33203125" customWidth="1"/>
    <col min="3" max="3" width="25.1640625" customWidth="1"/>
    <col min="4" max="4" width="32" customWidth="1"/>
    <col min="5" max="5" width="14.83203125" customWidth="1"/>
    <col min="6" max="7" width="21.1640625" customWidth="1"/>
    <col min="8" max="8" width="15" customWidth="1"/>
    <col min="9" max="9" width="15.33203125" customWidth="1"/>
  </cols>
  <sheetData>
    <row r="1" spans="1:7" ht="18">
      <c r="A1" s="1" t="s">
        <v>21</v>
      </c>
    </row>
    <row r="2" spans="1:7">
      <c r="B2" s="2"/>
      <c r="C2" s="5" t="s">
        <v>36</v>
      </c>
      <c r="D2" s="6"/>
      <c r="E2" s="6"/>
    </row>
    <row r="3" spans="1:7">
      <c r="B3" s="7" t="s">
        <v>0</v>
      </c>
      <c r="C3" s="7" t="s">
        <v>23</v>
      </c>
      <c r="D3" s="7" t="s">
        <v>1</v>
      </c>
      <c r="E3" s="6"/>
    </row>
    <row r="4" spans="1:7">
      <c r="A4" s="2" t="s">
        <v>39</v>
      </c>
      <c r="B4" s="3">
        <v>1000000</v>
      </c>
      <c r="C4" s="3">
        <f>1000000*(1+0.055)^-1</f>
        <v>947867.29857819912</v>
      </c>
      <c r="D4" s="17">
        <f>B4+C4</f>
        <v>1947867.298578199</v>
      </c>
      <c r="E4" s="8"/>
    </row>
    <row r="5" spans="1:7">
      <c r="A5" s="2"/>
      <c r="B5" s="3"/>
      <c r="C5" s="3"/>
      <c r="D5" s="3"/>
      <c r="E5" s="3"/>
    </row>
    <row r="6" spans="1:7">
      <c r="A6" s="2"/>
      <c r="B6" s="8"/>
      <c r="C6" s="9" t="s">
        <v>37</v>
      </c>
      <c r="D6" s="8"/>
      <c r="E6" s="8"/>
    </row>
    <row r="7" spans="1:7" s="2" customFormat="1">
      <c r="B7" s="7" t="s">
        <v>0</v>
      </c>
      <c r="C7" s="7" t="s">
        <v>24</v>
      </c>
      <c r="D7" s="7" t="s">
        <v>3</v>
      </c>
      <c r="E7" s="6"/>
    </row>
    <row r="8" spans="1:7">
      <c r="A8" s="2" t="s">
        <v>22</v>
      </c>
      <c r="B8" s="3">
        <v>1000000</v>
      </c>
      <c r="C8" s="3">
        <f>1000000*(1+0.05)^-1</f>
        <v>952380.95238095231</v>
      </c>
      <c r="D8" s="17">
        <f>B8+C8</f>
        <v>1952380.9523809524</v>
      </c>
      <c r="E8" s="11"/>
    </row>
    <row r="9" spans="1:7">
      <c r="E9" s="12"/>
    </row>
    <row r="10" spans="1:7">
      <c r="C10" s="5" t="s">
        <v>43</v>
      </c>
      <c r="E10" s="12"/>
    </row>
    <row r="11" spans="1:7">
      <c r="B11" s="7" t="s">
        <v>0</v>
      </c>
      <c r="C11" s="7" t="s">
        <v>2</v>
      </c>
      <c r="D11" s="7" t="s">
        <v>17</v>
      </c>
      <c r="E11" s="6"/>
    </row>
    <row r="12" spans="1:7">
      <c r="A12" s="2" t="s">
        <v>40</v>
      </c>
      <c r="B12" s="3">
        <v>1000000</v>
      </c>
      <c r="C12" s="3">
        <f>1000000*(1+0.055)^1</f>
        <v>1055000</v>
      </c>
      <c r="D12" s="17">
        <f>B12+C12</f>
        <v>2055000</v>
      </c>
      <c r="E12" s="8"/>
    </row>
    <row r="13" spans="1:7">
      <c r="F13" s="5" t="s">
        <v>14</v>
      </c>
      <c r="G13" s="5" t="s">
        <v>11</v>
      </c>
    </row>
    <row r="14" spans="1:7">
      <c r="B14" s="5" t="s">
        <v>16</v>
      </c>
      <c r="C14" s="5" t="s">
        <v>5</v>
      </c>
      <c r="D14" s="4"/>
      <c r="E14" s="4"/>
      <c r="F14" s="5" t="s">
        <v>9</v>
      </c>
      <c r="G14" s="5" t="s">
        <v>9</v>
      </c>
    </row>
    <row r="15" spans="1:7">
      <c r="B15" s="7" t="s">
        <v>4</v>
      </c>
      <c r="C15" s="7" t="s">
        <v>6</v>
      </c>
      <c r="D15" s="7" t="s">
        <v>8</v>
      </c>
      <c r="E15" s="7" t="s">
        <v>7</v>
      </c>
      <c r="F15" s="7" t="s">
        <v>10</v>
      </c>
      <c r="G15" s="7" t="s">
        <v>10</v>
      </c>
    </row>
    <row r="16" spans="1:7">
      <c r="A16" s="2" t="s">
        <v>41</v>
      </c>
      <c r="B16" s="3">
        <v>1000000</v>
      </c>
      <c r="C16" s="3">
        <v>1800000</v>
      </c>
      <c r="D16" s="3">
        <f>C16-B16</f>
        <v>800000</v>
      </c>
      <c r="E16" s="15">
        <f>D16/B16</f>
        <v>0.8</v>
      </c>
      <c r="F16" s="15">
        <f>E16-E17</f>
        <v>0.15000000000000002</v>
      </c>
      <c r="G16" s="10">
        <f>F16/E17</f>
        <v>0.23076923076923078</v>
      </c>
    </row>
    <row r="17" spans="1:9">
      <c r="B17" s="3">
        <v>2000000</v>
      </c>
      <c r="C17" s="3">
        <v>3300000</v>
      </c>
      <c r="D17" s="3">
        <f t="shared" ref="D17:D19" si="0">C17-B17</f>
        <v>1300000</v>
      </c>
      <c r="E17" s="15">
        <f t="shared" ref="E17:E19" si="1">D17/B17</f>
        <v>0.65</v>
      </c>
      <c r="F17" s="15">
        <f t="shared" ref="F17:F18" si="2">E17-E18</f>
        <v>0.18333333333333335</v>
      </c>
      <c r="G17" s="14">
        <f>F17/E18</f>
        <v>0.3928571428571429</v>
      </c>
      <c r="H17" t="s">
        <v>12</v>
      </c>
    </row>
    <row r="18" spans="1:9">
      <c r="B18" s="3">
        <v>3000000</v>
      </c>
      <c r="C18" s="3">
        <v>4400000</v>
      </c>
      <c r="D18" s="3">
        <f t="shared" si="0"/>
        <v>1400000</v>
      </c>
      <c r="E18" s="15">
        <f t="shared" si="1"/>
        <v>0.46666666666666667</v>
      </c>
      <c r="F18" s="15">
        <f t="shared" si="2"/>
        <v>0.1166666666666667</v>
      </c>
      <c r="G18" s="10">
        <f>F18/E19</f>
        <v>0.33333333333333343</v>
      </c>
    </row>
    <row r="19" spans="1:9">
      <c r="B19" s="3">
        <v>4000000</v>
      </c>
      <c r="C19" s="3">
        <v>5400000</v>
      </c>
      <c r="D19" s="3">
        <f t="shared" si="0"/>
        <v>1400000</v>
      </c>
      <c r="E19" s="15">
        <f t="shared" si="1"/>
        <v>0.35</v>
      </c>
      <c r="F19" s="10"/>
    </row>
    <row r="21" spans="1:9">
      <c r="A21" t="s">
        <v>15</v>
      </c>
    </row>
    <row r="22" spans="1:9">
      <c r="A22" t="s">
        <v>13</v>
      </c>
    </row>
    <row r="24" spans="1:9">
      <c r="A24" s="2" t="s">
        <v>20</v>
      </c>
      <c r="B24" t="s">
        <v>19</v>
      </c>
    </row>
    <row r="25" spans="1:9">
      <c r="A25" s="2" t="s">
        <v>18</v>
      </c>
      <c r="B25" t="s">
        <v>25</v>
      </c>
    </row>
    <row r="26" spans="1:9">
      <c r="A26" s="2"/>
    </row>
    <row r="27" spans="1:9">
      <c r="A27" s="2"/>
      <c r="F27" s="13"/>
      <c r="G27" s="13"/>
    </row>
    <row r="28" spans="1:9">
      <c r="B28" s="5" t="s">
        <v>16</v>
      </c>
      <c r="C28" s="5" t="s">
        <v>27</v>
      </c>
      <c r="D28" s="4"/>
      <c r="E28" s="5" t="s">
        <v>29</v>
      </c>
      <c r="F28" s="5" t="s">
        <v>32</v>
      </c>
      <c r="G28" s="4"/>
      <c r="H28" s="5" t="s">
        <v>34</v>
      </c>
      <c r="I28" s="5"/>
    </row>
    <row r="29" spans="1:9">
      <c r="A29" s="2" t="s">
        <v>42</v>
      </c>
      <c r="B29" s="7" t="s">
        <v>26</v>
      </c>
      <c r="C29" s="7" t="s">
        <v>38</v>
      </c>
      <c r="D29" s="7" t="s">
        <v>28</v>
      </c>
      <c r="E29" s="7" t="s">
        <v>30</v>
      </c>
      <c r="F29" s="7" t="s">
        <v>33</v>
      </c>
      <c r="G29" s="7" t="s">
        <v>31</v>
      </c>
      <c r="H29" s="7" t="s">
        <v>35</v>
      </c>
      <c r="I29" s="7" t="s">
        <v>1</v>
      </c>
    </row>
    <row r="30" spans="1:9">
      <c r="B30" s="3">
        <f>(B8+C8)-4000000</f>
        <v>-2047619.0476190476</v>
      </c>
      <c r="C30" s="3">
        <f>C8</f>
        <v>952380.95238095231</v>
      </c>
      <c r="D30" s="3">
        <v>2000000</v>
      </c>
      <c r="E30" s="3">
        <f>3800000*(1+0.05)^-1</f>
        <v>3619047.6190476189</v>
      </c>
      <c r="F30" s="3">
        <f>1800000*(1+0.05)^1</f>
        <v>1890000</v>
      </c>
      <c r="G30" s="3">
        <f>5000000*0.8</f>
        <v>4000000</v>
      </c>
      <c r="H30" s="3">
        <v>2000000</v>
      </c>
      <c r="I30" s="16">
        <f>(B30+C30-D30+E30-F30+G30-H30)</f>
        <v>633809.52380952379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Warner</dc:creator>
  <cp:lastModifiedBy>Charles Warner</cp:lastModifiedBy>
  <dcterms:created xsi:type="dcterms:W3CDTF">2014-08-07T12:51:02Z</dcterms:created>
  <dcterms:modified xsi:type="dcterms:W3CDTF">2014-11-27T02:28:09Z</dcterms:modified>
</cp:coreProperties>
</file>